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E:\效益考核\2024\"/>
    </mc:Choice>
  </mc:AlternateContent>
  <xr:revisionPtr revIDLastSave="0" documentId="13_ncr:1_{727C9923-B91D-4F80-9E3A-11994DBFED89}" xr6:coauthVersionLast="36" xr6:coauthVersionMax="36" xr10:uidLastSave="{00000000-0000-0000-0000-000000000000}"/>
  <bookViews>
    <workbookView xWindow="0" yWindow="0" windowWidth="28125" windowHeight="12540" xr2:uid="{00000000-000D-0000-FFFF-FFFF00000000}"/>
  </bookViews>
  <sheets>
    <sheet name="Sheet3" sheetId="3" r:id="rId1"/>
  </sheets>
  <definedNames>
    <definedName name="_xlnm.Print_Titles" localSheetId="0">Sheet3!$1:$4</definedName>
  </definedNames>
  <calcPr calcId="179021"/>
</workbook>
</file>

<file path=xl/calcChain.xml><?xml version="1.0" encoding="utf-8"?>
<calcChain xmlns="http://schemas.openxmlformats.org/spreadsheetml/2006/main">
  <c r="F12" i="3" l="1"/>
  <c r="F11" i="3"/>
  <c r="F10" i="3"/>
  <c r="F9" i="3"/>
  <c r="F8" i="3"/>
  <c r="F7" i="3"/>
  <c r="F6" i="3"/>
  <c r="F5" i="3"/>
</calcChain>
</file>

<file path=xl/sharedStrings.xml><?xml version="1.0" encoding="utf-8"?>
<sst xmlns="http://schemas.openxmlformats.org/spreadsheetml/2006/main" count="55" uniqueCount="48">
  <si>
    <t>陕西师范大学单位开放共享绩效考核自评报告</t>
  </si>
  <si>
    <t>单位（盖章）：</t>
  </si>
  <si>
    <r>
      <rPr>
        <b/>
        <sz val="12"/>
        <color theme="1"/>
        <rFont val="华文中宋"/>
        <family val="3"/>
        <charset val="134"/>
      </rPr>
      <t>负责人（签字）：</t>
    </r>
  </si>
  <si>
    <r>
      <rPr>
        <b/>
        <sz val="12"/>
        <color theme="1"/>
        <rFont val="华文中宋"/>
        <family val="3"/>
        <charset val="134"/>
      </rPr>
      <t>参与考核仪器数量：</t>
    </r>
  </si>
  <si>
    <r>
      <rPr>
        <b/>
        <sz val="12"/>
        <color theme="1"/>
        <rFont val="华文中宋"/>
        <family val="3"/>
        <charset val="134"/>
      </rPr>
      <t>填表日期：</t>
    </r>
    <r>
      <rPr>
        <b/>
        <sz val="12"/>
        <color theme="1"/>
        <rFont val="Times New Roman"/>
        <family val="1"/>
      </rPr>
      <t xml:space="preserve">      </t>
    </r>
    <r>
      <rPr>
        <b/>
        <sz val="12"/>
        <color theme="1"/>
        <rFont val="华文中宋"/>
        <family val="3"/>
        <charset val="134"/>
      </rPr>
      <t>年</t>
    </r>
    <r>
      <rPr>
        <b/>
        <sz val="12"/>
        <color theme="1"/>
        <rFont val="Times New Roman"/>
        <family val="1"/>
      </rPr>
      <t xml:space="preserve">     </t>
    </r>
    <r>
      <rPr>
        <b/>
        <sz val="12"/>
        <color theme="1"/>
        <rFont val="华文中宋"/>
        <family val="3"/>
        <charset val="134"/>
      </rPr>
      <t>月</t>
    </r>
    <r>
      <rPr>
        <b/>
        <sz val="12"/>
        <color theme="1"/>
        <rFont val="Times New Roman"/>
        <family val="1"/>
      </rPr>
      <t xml:space="preserve">     </t>
    </r>
    <r>
      <rPr>
        <b/>
        <sz val="12"/>
        <color theme="1"/>
        <rFont val="华文中宋"/>
        <family val="3"/>
        <charset val="134"/>
      </rPr>
      <t>日</t>
    </r>
  </si>
  <si>
    <r>
      <rPr>
        <b/>
        <sz val="12"/>
        <color theme="1"/>
        <rFont val="华文中宋"/>
        <family val="3"/>
        <charset val="134"/>
      </rPr>
      <t>填表人：</t>
    </r>
  </si>
  <si>
    <r>
      <rPr>
        <b/>
        <sz val="12"/>
        <color theme="1"/>
        <rFont val="华文中宋"/>
        <family val="3"/>
        <charset val="134"/>
      </rPr>
      <t>参与考核仪器总原值（万元）：</t>
    </r>
  </si>
  <si>
    <r>
      <rPr>
        <sz val="11"/>
        <color theme="1"/>
        <rFont val="宋体"/>
        <family val="3"/>
        <charset val="134"/>
      </rPr>
      <t>一级指标</t>
    </r>
  </si>
  <si>
    <r>
      <rPr>
        <sz val="11"/>
        <color theme="1"/>
        <rFont val="宋体"/>
        <family val="3"/>
        <charset val="134"/>
      </rPr>
      <t>二级指标</t>
    </r>
  </si>
  <si>
    <r>
      <rPr>
        <sz val="11"/>
        <color theme="1"/>
        <rFont val="宋体"/>
        <family val="3"/>
        <charset val="134"/>
      </rPr>
      <t>分值</t>
    </r>
  </si>
  <si>
    <r>
      <rPr>
        <sz val="11"/>
        <color theme="1"/>
        <rFont val="宋体"/>
        <family val="3"/>
        <charset val="134"/>
      </rPr>
      <t>打分说明</t>
    </r>
  </si>
  <si>
    <r>
      <rPr>
        <sz val="11"/>
        <color theme="1"/>
        <rFont val="宋体"/>
        <family val="3"/>
        <charset val="134"/>
      </rPr>
      <t>数据</t>
    </r>
  </si>
  <si>
    <r>
      <rPr>
        <sz val="11"/>
        <color theme="1"/>
        <rFont val="宋体"/>
        <family val="3"/>
        <charset val="134"/>
      </rPr>
      <t>自评得分</t>
    </r>
  </si>
  <si>
    <r>
      <rPr>
        <sz val="11"/>
        <color theme="1"/>
        <rFont val="宋体"/>
        <family val="3"/>
        <charset val="134"/>
      </rPr>
      <t>校级考核小组打分</t>
    </r>
  </si>
  <si>
    <r>
      <rPr>
        <sz val="11"/>
        <color theme="1"/>
        <rFont val="宋体"/>
        <family val="3"/>
        <charset val="134"/>
      </rPr>
      <t>运行使用情况</t>
    </r>
  </si>
  <si>
    <r>
      <rPr>
        <sz val="11"/>
        <color theme="1"/>
        <rFont val="宋体"/>
        <family val="3"/>
        <charset val="134"/>
      </rPr>
      <t>仪器年平均有效机时</t>
    </r>
  </si>
  <si>
    <r>
      <rPr>
        <sz val="11"/>
        <color theme="1"/>
        <rFont val="宋体"/>
        <family val="3"/>
        <charset val="134"/>
      </rPr>
      <t>得分</t>
    </r>
    <r>
      <rPr>
        <sz val="11"/>
        <color theme="1"/>
        <rFont val="Times New Roman"/>
        <family val="1"/>
      </rPr>
      <t>=(</t>
    </r>
    <r>
      <rPr>
        <sz val="11"/>
        <color theme="1"/>
        <rFont val="宋体"/>
        <family val="3"/>
        <charset val="134"/>
      </rPr>
      <t>平均有效机时</t>
    </r>
    <r>
      <rPr>
        <sz val="11"/>
        <color theme="1"/>
        <rFont val="Times New Roman"/>
        <family val="1"/>
      </rPr>
      <t>/1200)×10</t>
    </r>
    <r>
      <rPr>
        <sz val="11"/>
        <color theme="1"/>
        <rFont val="宋体"/>
        <family val="3"/>
        <charset val="134"/>
      </rPr>
      <t>分。最高得</t>
    </r>
    <r>
      <rPr>
        <sz val="11"/>
        <color theme="1"/>
        <rFont val="Times New Roman"/>
        <family val="1"/>
      </rPr>
      <t>10</t>
    </r>
    <r>
      <rPr>
        <sz val="11"/>
        <color theme="1"/>
        <rFont val="宋体"/>
        <family val="3"/>
        <charset val="134"/>
      </rPr>
      <t>分。</t>
    </r>
  </si>
  <si>
    <r>
      <rPr>
        <sz val="11"/>
        <color theme="1"/>
        <rFont val="宋体"/>
        <family val="3"/>
        <charset val="134"/>
      </rPr>
      <t>效益考核平均分</t>
    </r>
  </si>
  <si>
    <r>
      <rPr>
        <sz val="11"/>
        <color theme="1"/>
        <rFont val="宋体"/>
        <family val="3"/>
        <charset val="134"/>
      </rPr>
      <t>根据学院效益考核平均分得分，得分</t>
    </r>
    <r>
      <rPr>
        <sz val="11"/>
        <color theme="1"/>
        <rFont val="Times New Roman"/>
        <family val="1"/>
      </rPr>
      <t>=</t>
    </r>
    <r>
      <rPr>
        <sz val="11"/>
        <color theme="1"/>
        <rFont val="宋体"/>
        <family val="3"/>
        <charset val="134"/>
      </rPr>
      <t>（效益考核平均得分</t>
    </r>
    <r>
      <rPr>
        <sz val="11"/>
        <color theme="1"/>
        <rFont val="Times New Roman"/>
        <family val="1"/>
      </rPr>
      <t>/80</t>
    </r>
    <r>
      <rPr>
        <sz val="11"/>
        <color theme="1"/>
        <rFont val="宋体"/>
        <family val="3"/>
        <charset val="134"/>
      </rPr>
      <t>）</t>
    </r>
    <r>
      <rPr>
        <sz val="11"/>
        <color theme="1"/>
        <rFont val="Times New Roman"/>
        <family val="1"/>
      </rPr>
      <t>*5</t>
    </r>
  </si>
  <si>
    <r>
      <rPr>
        <sz val="11"/>
        <color theme="1"/>
        <rFont val="宋体"/>
        <family val="3"/>
        <charset val="134"/>
      </rPr>
      <t>服务的总人数</t>
    </r>
  </si>
  <si>
    <r>
      <rPr>
        <sz val="11"/>
        <color theme="1"/>
        <rFont val="宋体"/>
        <family val="3"/>
        <charset val="134"/>
      </rPr>
      <t>根据服务的总人数打分，得分</t>
    </r>
    <r>
      <rPr>
        <sz val="11"/>
        <color theme="1"/>
        <rFont val="Times New Roman"/>
        <family val="1"/>
      </rPr>
      <t>=</t>
    </r>
    <r>
      <rPr>
        <sz val="11"/>
        <color theme="1"/>
        <rFont val="宋体"/>
        <family val="3"/>
        <charset val="134"/>
      </rPr>
      <t>（服务人数</t>
    </r>
    <r>
      <rPr>
        <sz val="11"/>
        <color theme="1"/>
        <rFont val="Times New Roman"/>
        <family val="1"/>
      </rPr>
      <t>/1000</t>
    </r>
    <r>
      <rPr>
        <sz val="11"/>
        <color theme="1"/>
        <rFont val="宋体"/>
        <family val="3"/>
        <charset val="134"/>
      </rPr>
      <t>）</t>
    </r>
    <r>
      <rPr>
        <sz val="11"/>
        <color theme="1"/>
        <rFont val="Times New Roman"/>
        <family val="1"/>
      </rPr>
      <t>*5</t>
    </r>
    <r>
      <rPr>
        <sz val="11"/>
        <color theme="1"/>
        <rFont val="宋体"/>
        <family val="3"/>
        <charset val="134"/>
      </rPr>
      <t>，数据来源于仪器共享平台</t>
    </r>
  </si>
  <si>
    <r>
      <rPr>
        <sz val="11"/>
        <color theme="1"/>
        <rFont val="宋体"/>
        <family val="3"/>
        <charset val="134"/>
      </rPr>
      <t>仪器共享总收入</t>
    </r>
  </si>
  <si>
    <r>
      <rPr>
        <sz val="11"/>
        <color theme="1"/>
        <rFont val="宋体"/>
        <family val="3"/>
        <charset val="134"/>
      </rPr>
      <t>根据仪器共享总收入和单位仪器体量占比评价。得分</t>
    </r>
    <r>
      <rPr>
        <sz val="11"/>
        <color theme="1"/>
        <rFont val="Times New Roman"/>
        <family val="1"/>
      </rPr>
      <t>=</t>
    </r>
    <r>
      <rPr>
        <sz val="11"/>
        <color theme="1"/>
        <rFont val="宋体"/>
        <family val="3"/>
        <charset val="134"/>
      </rPr>
      <t>（仪器共享总收入（万元）</t>
    </r>
    <r>
      <rPr>
        <sz val="11"/>
        <color theme="1"/>
        <rFont val="Times New Roman"/>
        <family val="1"/>
      </rPr>
      <t>/</t>
    </r>
    <r>
      <rPr>
        <sz val="11"/>
        <color theme="1"/>
        <rFont val="宋体"/>
        <family val="3"/>
        <charset val="134"/>
      </rPr>
      <t>参与考核仪器总原值（万元））</t>
    </r>
    <r>
      <rPr>
        <sz val="11"/>
        <color theme="1"/>
        <rFont val="Times New Roman"/>
        <family val="1"/>
      </rPr>
      <t>*250</t>
    </r>
  </si>
  <si>
    <r>
      <rPr>
        <sz val="11"/>
        <color theme="1"/>
        <rFont val="宋体"/>
        <family val="3"/>
        <charset val="134"/>
      </rPr>
      <t>共享服务成效</t>
    </r>
  </si>
  <si>
    <t>仪器年平均对外机时</t>
  </si>
  <si>
    <r>
      <rPr>
        <sz val="11"/>
        <color theme="1"/>
        <rFont val="宋体"/>
        <family val="3"/>
        <charset val="134"/>
      </rPr>
      <t>根据仪器年平均对外机时情况得分。得分</t>
    </r>
    <r>
      <rPr>
        <sz val="11"/>
        <color theme="1"/>
        <rFont val="Times New Roman"/>
        <family val="1"/>
      </rPr>
      <t>=</t>
    </r>
    <r>
      <rPr>
        <sz val="11"/>
        <color theme="1"/>
        <rFont val="宋体"/>
        <family val="3"/>
        <charset val="134"/>
      </rPr>
      <t>（平均对外机时</t>
    </r>
    <r>
      <rPr>
        <sz val="11"/>
        <color theme="1"/>
        <rFont val="Times New Roman"/>
        <family val="1"/>
      </rPr>
      <t>/200</t>
    </r>
    <r>
      <rPr>
        <sz val="11"/>
        <color theme="1"/>
        <rFont val="宋体"/>
        <family val="3"/>
        <charset val="134"/>
      </rPr>
      <t>）</t>
    </r>
    <r>
      <rPr>
        <sz val="11"/>
        <color theme="1"/>
        <rFont val="Times New Roman"/>
        <family val="1"/>
      </rPr>
      <t>*10</t>
    </r>
  </si>
  <si>
    <r>
      <rPr>
        <sz val="11"/>
        <color theme="1"/>
        <rFont val="宋体"/>
        <family val="3"/>
        <charset val="134"/>
      </rPr>
      <t>校外共享收入</t>
    </r>
  </si>
  <si>
    <r>
      <rPr>
        <sz val="11"/>
        <color theme="1"/>
        <rFont val="宋体"/>
        <family val="3"/>
        <charset val="134"/>
      </rPr>
      <t>根据校外共享收入和单位仪器体量占比评价。得分</t>
    </r>
    <r>
      <rPr>
        <sz val="11"/>
        <color theme="1"/>
        <rFont val="Times New Roman"/>
        <family val="1"/>
      </rPr>
      <t>=</t>
    </r>
    <r>
      <rPr>
        <sz val="11"/>
        <color theme="1"/>
        <rFont val="宋体"/>
        <family val="3"/>
        <charset val="134"/>
      </rPr>
      <t>（仪器校外共享收入（万元）</t>
    </r>
    <r>
      <rPr>
        <sz val="11"/>
        <color theme="1"/>
        <rFont val="Times New Roman"/>
        <family val="1"/>
      </rPr>
      <t>/</t>
    </r>
    <r>
      <rPr>
        <sz val="11"/>
        <color theme="1"/>
        <rFont val="宋体"/>
        <family val="3"/>
        <charset val="134"/>
      </rPr>
      <t>参与考核仪器总原值（万元））</t>
    </r>
    <r>
      <rPr>
        <sz val="11"/>
        <color theme="1"/>
        <rFont val="Times New Roman"/>
        <family val="1"/>
      </rPr>
      <t>*1000</t>
    </r>
  </si>
  <si>
    <r>
      <rPr>
        <sz val="11"/>
        <color theme="1"/>
        <rFont val="宋体"/>
        <family val="3"/>
        <charset val="134"/>
      </rPr>
      <t>服务的校外单位数量</t>
    </r>
  </si>
  <si>
    <r>
      <rPr>
        <sz val="11"/>
        <color theme="1"/>
        <rFont val="宋体"/>
        <family val="3"/>
        <charset val="134"/>
      </rPr>
      <t>根据本单位本年度服务的校外单位数量，得分</t>
    </r>
    <r>
      <rPr>
        <sz val="11"/>
        <color theme="1"/>
        <rFont val="Times New Roman"/>
        <family val="1"/>
      </rPr>
      <t>=</t>
    </r>
    <r>
      <rPr>
        <sz val="11"/>
        <color theme="1"/>
        <rFont val="宋体"/>
        <family val="3"/>
        <charset val="134"/>
      </rPr>
      <t>（年服务校外单位数量</t>
    </r>
    <r>
      <rPr>
        <sz val="11"/>
        <color theme="1"/>
        <rFont val="Times New Roman"/>
        <family val="1"/>
      </rPr>
      <t>/50</t>
    </r>
    <r>
      <rPr>
        <sz val="11"/>
        <color theme="1"/>
        <rFont val="宋体"/>
        <family val="3"/>
        <charset val="134"/>
      </rPr>
      <t>）</t>
    </r>
    <r>
      <rPr>
        <sz val="11"/>
        <color theme="1"/>
        <rFont val="Times New Roman"/>
        <family val="1"/>
      </rPr>
      <t>*5</t>
    </r>
  </si>
  <si>
    <r>
      <rPr>
        <sz val="11"/>
        <color theme="1"/>
        <rFont val="宋体"/>
        <family val="3"/>
        <charset val="134"/>
      </rPr>
      <t>网上预约开启情况</t>
    </r>
  </si>
  <si>
    <r>
      <rPr>
        <sz val="11"/>
        <color theme="1"/>
        <rFont val="宋体"/>
        <family val="3"/>
        <charset val="134"/>
      </rPr>
      <t>得分</t>
    </r>
    <r>
      <rPr>
        <sz val="11"/>
        <color theme="1"/>
        <rFont val="Times New Roman"/>
        <family val="1"/>
      </rPr>
      <t>=</t>
    </r>
    <r>
      <rPr>
        <sz val="11"/>
        <color theme="1"/>
        <rFont val="宋体"/>
        <family val="3"/>
        <charset val="134"/>
      </rPr>
      <t>（开启</t>
    </r>
    <r>
      <rPr>
        <sz val="11"/>
        <color theme="1"/>
        <rFont val="Times New Roman"/>
        <family val="1"/>
      </rPr>
      <t>“</t>
    </r>
    <r>
      <rPr>
        <sz val="11"/>
        <color theme="1"/>
        <rFont val="宋体"/>
        <family val="3"/>
        <charset val="134"/>
      </rPr>
      <t>预约或送样</t>
    </r>
    <r>
      <rPr>
        <sz val="11"/>
        <color theme="1"/>
        <rFont val="Times New Roman"/>
        <family val="1"/>
      </rPr>
      <t>”</t>
    </r>
    <r>
      <rPr>
        <sz val="11"/>
        <color theme="1"/>
        <rFont val="宋体"/>
        <family val="3"/>
        <charset val="134"/>
      </rPr>
      <t>的仪器数量</t>
    </r>
    <r>
      <rPr>
        <sz val="11"/>
        <color theme="1"/>
        <rFont val="Times New Roman"/>
        <family val="1"/>
      </rPr>
      <t>/</t>
    </r>
    <r>
      <rPr>
        <sz val="11"/>
        <color theme="1"/>
        <rFont val="宋体"/>
        <family val="3"/>
        <charset val="134"/>
      </rPr>
      <t>参与效益考核的仪器数量）</t>
    </r>
    <r>
      <rPr>
        <sz val="11"/>
        <color theme="1"/>
        <rFont val="Times New Roman"/>
        <family val="1"/>
      </rPr>
      <t>*5</t>
    </r>
  </si>
  <si>
    <r>
      <rPr>
        <sz val="11"/>
        <color theme="1"/>
        <rFont val="宋体"/>
        <family val="3"/>
        <charset val="134"/>
      </rPr>
      <t>使用用户满意度</t>
    </r>
  </si>
  <si>
    <t>该项由校级考核小组根据调查问卷结果得分</t>
  </si>
  <si>
    <r>
      <rPr>
        <sz val="11"/>
        <color theme="1"/>
        <rFont val="宋体"/>
        <family val="3"/>
        <charset val="134"/>
      </rPr>
      <t>数据来源于调查问卷</t>
    </r>
  </si>
  <si>
    <r>
      <rPr>
        <sz val="11"/>
        <color theme="1"/>
        <rFont val="宋体"/>
        <family val="3"/>
        <charset val="134"/>
      </rPr>
      <t>不填</t>
    </r>
  </si>
  <si>
    <r>
      <rPr>
        <sz val="11"/>
        <color theme="1"/>
        <rFont val="宋体"/>
        <family val="3"/>
        <charset val="134"/>
      </rPr>
      <t>组织管理情况</t>
    </r>
  </si>
  <si>
    <r>
      <rPr>
        <sz val="11"/>
        <color theme="1"/>
        <rFont val="宋体"/>
        <family val="3"/>
        <charset val="134"/>
      </rPr>
      <t>大型科研仪器购置论证统筹管理情况</t>
    </r>
  </si>
  <si>
    <r>
      <rPr>
        <sz val="11"/>
        <color theme="1"/>
        <rFont val="宋体"/>
        <family val="3"/>
        <charset val="134"/>
      </rPr>
      <t xml:space="preserve">该项由校级考核小组结合单位自评、学校审核和现场抽查情况打分。
</t>
    </r>
  </si>
  <si>
    <r>
      <rPr>
        <sz val="11"/>
        <color theme="1"/>
        <rFont val="宋体"/>
        <family val="3"/>
        <charset val="134"/>
      </rPr>
      <t>请附总结报告</t>
    </r>
  </si>
  <si>
    <r>
      <rPr>
        <sz val="11"/>
        <color theme="1"/>
        <rFont val="宋体"/>
        <family val="3"/>
        <charset val="134"/>
      </rPr>
      <t>实验技术队伍建设和激励情况</t>
    </r>
  </si>
  <si>
    <r>
      <rPr>
        <sz val="11"/>
        <color theme="1"/>
        <rFont val="宋体"/>
        <family val="3"/>
        <charset val="134"/>
      </rPr>
      <t>公共平台建设和运行情况</t>
    </r>
  </si>
  <si>
    <r>
      <rPr>
        <sz val="11"/>
        <color theme="1"/>
        <rFont val="宋体"/>
        <family val="3"/>
        <charset val="134"/>
      </rPr>
      <t>制度建设情况</t>
    </r>
  </si>
  <si>
    <t>绩效考核工作完成情况</t>
  </si>
  <si>
    <r>
      <rPr>
        <sz val="11"/>
        <color theme="1"/>
        <rFont val="宋体"/>
        <family val="3"/>
        <charset val="134"/>
      </rPr>
      <t>优秀成果案例</t>
    </r>
  </si>
  <si>
    <r>
      <rPr>
        <sz val="11"/>
        <color theme="1"/>
        <rFont val="宋体"/>
        <family val="3"/>
        <charset val="134"/>
      </rPr>
      <t>请总体说明本单位仪器支撑国家重大科研任务情况以及相关研究成果的产出、水平和贡献等，并分校内、校外举出不少于五个案例。</t>
    </r>
  </si>
  <si>
    <r>
      <rPr>
        <sz val="11"/>
        <color theme="1"/>
        <rFont val="宋体"/>
        <family val="3"/>
        <charset val="134"/>
      </rPr>
      <t>该项由校级考核小组根据单位提供的总体成果及案例的产出、水平和贡献打分。</t>
    </r>
  </si>
  <si>
    <t>合计</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</si>
</sst>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等线"/>
      <charset val="134"/>
      <scheme val="minor"/>
    </font>
    <font>
      <sz val="11"/>
      <color theme="1"/>
      <name val="Times New Roman"/>
      <family val="1"/>
    </font>
    <font>
      <b/>
      <sz val="18"/>
      <color theme="1"/>
      <name val="华文中宋"/>
      <family val="3"/>
      <charset val="134"/>
    </font>
    <font>
      <b/>
      <sz val="18"/>
      <color theme="1"/>
      <name val="Times New Roman"/>
      <family val="1"/>
    </font>
    <font>
      <b/>
      <sz val="12"/>
      <color theme="1"/>
      <name val="华文中宋"/>
      <family val="3"/>
      <charset val="134"/>
    </font>
    <font>
      <b/>
      <sz val="12"/>
      <color theme="1"/>
      <name val="Times New Roman"/>
      <family val="1"/>
    </font>
    <font>
      <sz val="11"/>
      <color rgb="FFFF0000"/>
      <name val="Times New Roman"/>
      <family val="1"/>
    </font>
    <font>
      <sz val="11"/>
      <name val="Times New Roman"/>
      <family val="1"/>
    </font>
    <font>
      <sz val="11"/>
      <color theme="1"/>
      <name val="宋体"/>
      <family val="3"/>
      <charset val="134"/>
    </font>
    <font>
      <sz val="9"/>
      <name val="等线"/>
      <family val="3"/>
      <charset val="134"/>
      <scheme val="minor"/>
    </font>
    <font>
      <sz val="11"/>
      <color theme="1"/>
      <name val="宋体"/>
      <family val="1"/>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1" fillId="0" borderId="0" xfId="0" applyFont="1" applyFill="1" applyAlignment="1">
      <alignment horizont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wrapText="1"/>
    </xf>
    <xf numFmtId="0" fontId="5" fillId="0" borderId="0" xfId="0" applyFont="1" applyFill="1" applyBorder="1" applyAlignment="1">
      <alignment horizontal="left"/>
    </xf>
    <xf numFmtId="0" fontId="6" fillId="0" borderId="0" xfId="0" applyFont="1" applyFill="1" applyAlignment="1">
      <alignment horizontal="left"/>
    </xf>
    <xf numFmtId="0" fontId="6"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6"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alignment horizontal="left" vertical="center"/>
    </xf>
    <xf numFmtId="0" fontId="10"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showGridLines="0" tabSelected="1" zoomScale="85" zoomScaleNormal="85" workbookViewId="0">
      <selection activeCell="J16" sqref="J16"/>
    </sheetView>
  </sheetViews>
  <sheetFormatPr defaultColWidth="17.375" defaultRowHeight="15" x14ac:dyDescent="0.2"/>
  <cols>
    <col min="1" max="1" width="13" style="2" customWidth="1"/>
    <col min="2" max="2" width="32" style="3" customWidth="1"/>
    <col min="3" max="3" width="7.25" style="2" customWidth="1"/>
    <col min="4" max="4" width="49.5" style="4" customWidth="1"/>
    <col min="5" max="5" width="18.875" style="3" customWidth="1"/>
    <col min="6" max="6" width="12.625" style="3" customWidth="1"/>
    <col min="7" max="7" width="17.125" style="3" customWidth="1"/>
    <col min="8" max="16384" width="17.375" style="3"/>
  </cols>
  <sheetData>
    <row r="1" spans="1:7" ht="36" customHeight="1" x14ac:dyDescent="0.2">
      <c r="A1" s="23" t="s">
        <v>0</v>
      </c>
      <c r="B1" s="24"/>
      <c r="C1" s="24"/>
      <c r="D1" s="24"/>
      <c r="E1" s="24"/>
      <c r="F1" s="24"/>
      <c r="G1" s="24"/>
    </row>
    <row r="2" spans="1:7" s="1" customFormat="1" ht="21" customHeight="1" x14ac:dyDescent="0.3">
      <c r="A2" s="25" t="s">
        <v>1</v>
      </c>
      <c r="B2" s="26"/>
      <c r="C2" s="26" t="s">
        <v>2</v>
      </c>
      <c r="D2" s="26"/>
      <c r="E2" s="5" t="s">
        <v>3</v>
      </c>
      <c r="F2" s="6">
        <v>80</v>
      </c>
    </row>
    <row r="3" spans="1:7" ht="33.950000000000003" customHeight="1" x14ac:dyDescent="0.2">
      <c r="A3" s="27" t="s">
        <v>4</v>
      </c>
      <c r="B3" s="27"/>
      <c r="C3" s="27" t="s">
        <v>5</v>
      </c>
      <c r="D3" s="27"/>
      <c r="E3" s="27" t="s">
        <v>6</v>
      </c>
      <c r="F3" s="27"/>
      <c r="G3" s="7">
        <v>10000</v>
      </c>
    </row>
    <row r="4" spans="1:7" ht="27" customHeight="1" x14ac:dyDescent="0.2">
      <c r="A4" s="8" t="s">
        <v>7</v>
      </c>
      <c r="B4" s="9" t="s">
        <v>8</v>
      </c>
      <c r="C4" s="9" t="s">
        <v>9</v>
      </c>
      <c r="D4" s="9" t="s">
        <v>10</v>
      </c>
      <c r="E4" s="9" t="s">
        <v>11</v>
      </c>
      <c r="F4" s="9" t="s">
        <v>12</v>
      </c>
      <c r="G4" s="9" t="s">
        <v>13</v>
      </c>
    </row>
    <row r="5" spans="1:7" ht="30" customHeight="1" x14ac:dyDescent="0.2">
      <c r="A5" s="17" t="s">
        <v>14</v>
      </c>
      <c r="B5" s="8" t="s">
        <v>15</v>
      </c>
      <c r="C5" s="8">
        <v>10</v>
      </c>
      <c r="D5" s="10" t="s">
        <v>16</v>
      </c>
      <c r="E5" s="11">
        <v>1200</v>
      </c>
      <c r="F5" s="12">
        <f>IF((E5/1200)*10&lt;10,(E5/1200)*10,10)</f>
        <v>10</v>
      </c>
      <c r="G5" s="9"/>
    </row>
    <row r="6" spans="1:7" ht="38.1" customHeight="1" x14ac:dyDescent="0.2">
      <c r="A6" s="22"/>
      <c r="B6" s="8" t="s">
        <v>17</v>
      </c>
      <c r="C6" s="8">
        <v>5</v>
      </c>
      <c r="D6" s="10" t="s">
        <v>18</v>
      </c>
      <c r="E6" s="11">
        <v>80</v>
      </c>
      <c r="F6" s="12">
        <f>IF((E6/80)*5&lt;5,(E6/80)*5,5)</f>
        <v>5</v>
      </c>
      <c r="G6" s="8"/>
    </row>
    <row r="7" spans="1:7" ht="39.950000000000003" customHeight="1" x14ac:dyDescent="0.2">
      <c r="A7" s="22"/>
      <c r="B7" s="8" t="s">
        <v>19</v>
      </c>
      <c r="C7" s="8">
        <v>5</v>
      </c>
      <c r="D7" s="10" t="s">
        <v>20</v>
      </c>
      <c r="E7" s="11">
        <v>1000</v>
      </c>
      <c r="F7" s="12">
        <f>IF((E7/1000)*5&lt;5,(E7/1000)*5,5)</f>
        <v>5</v>
      </c>
      <c r="G7" s="9"/>
    </row>
    <row r="8" spans="1:7" ht="51" customHeight="1" x14ac:dyDescent="0.2">
      <c r="A8" s="18"/>
      <c r="B8" s="9" t="s">
        <v>21</v>
      </c>
      <c r="C8" s="8">
        <v>5</v>
      </c>
      <c r="D8" s="10" t="s">
        <v>22</v>
      </c>
      <c r="E8" s="11">
        <v>200</v>
      </c>
      <c r="F8" s="12">
        <f>IF((E8/G3)*250&lt;5,(E8/G3)*250,5)</f>
        <v>5</v>
      </c>
      <c r="G8" s="9"/>
    </row>
    <row r="9" spans="1:7" ht="36.75" customHeight="1" x14ac:dyDescent="0.2">
      <c r="A9" s="17" t="s">
        <v>23</v>
      </c>
      <c r="B9" s="13" t="s">
        <v>24</v>
      </c>
      <c r="C9" s="8">
        <v>10</v>
      </c>
      <c r="D9" s="10" t="s">
        <v>25</v>
      </c>
      <c r="E9" s="11">
        <v>200</v>
      </c>
      <c r="F9" s="12">
        <f>IF((E9/200)*10&lt;10,(E9/200)*10,10)</f>
        <v>10</v>
      </c>
      <c r="G9" s="9"/>
    </row>
    <row r="10" spans="1:7" ht="45" customHeight="1" x14ac:dyDescent="0.2">
      <c r="A10" s="22"/>
      <c r="B10" s="9" t="s">
        <v>26</v>
      </c>
      <c r="C10" s="8">
        <v>5</v>
      </c>
      <c r="D10" s="10" t="s">
        <v>27</v>
      </c>
      <c r="E10" s="11">
        <v>50</v>
      </c>
      <c r="F10" s="12">
        <f>IF((E10/G3)*1000&lt;5,(E10/G3)*1000,5)</f>
        <v>5</v>
      </c>
      <c r="G10" s="9"/>
    </row>
    <row r="11" spans="1:7" ht="39.75" customHeight="1" x14ac:dyDescent="0.2">
      <c r="A11" s="22"/>
      <c r="B11" s="9" t="s">
        <v>28</v>
      </c>
      <c r="C11" s="8">
        <v>5</v>
      </c>
      <c r="D11" s="10" t="s">
        <v>29</v>
      </c>
      <c r="E11" s="11">
        <v>50</v>
      </c>
      <c r="F11" s="12">
        <f>IF((E11/50)*5&lt;5,(E11/50)*5,5)</f>
        <v>5</v>
      </c>
      <c r="G11" s="9"/>
    </row>
    <row r="12" spans="1:7" ht="33.75" customHeight="1" x14ac:dyDescent="0.2">
      <c r="A12" s="22"/>
      <c r="B12" s="9" t="s">
        <v>30</v>
      </c>
      <c r="C12" s="9">
        <v>5</v>
      </c>
      <c r="D12" s="14" t="s">
        <v>31</v>
      </c>
      <c r="E12" s="11">
        <v>80</v>
      </c>
      <c r="F12" s="12">
        <f>IF((E12/F2)*5&lt;5,(E12/F2)*5,5)</f>
        <v>5</v>
      </c>
      <c r="G12" s="9"/>
    </row>
    <row r="13" spans="1:7" ht="36.75" customHeight="1" x14ac:dyDescent="0.2">
      <c r="A13" s="18"/>
      <c r="B13" s="9" t="s">
        <v>32</v>
      </c>
      <c r="C13" s="8">
        <v>5</v>
      </c>
      <c r="D13" s="15" t="s">
        <v>33</v>
      </c>
      <c r="E13" s="8" t="s">
        <v>34</v>
      </c>
      <c r="F13" s="9" t="s">
        <v>35</v>
      </c>
      <c r="G13" s="9"/>
    </row>
    <row r="14" spans="1:7" ht="26.25" customHeight="1" x14ac:dyDescent="0.2">
      <c r="A14" s="17" t="s">
        <v>36</v>
      </c>
      <c r="B14" s="8" t="s">
        <v>37</v>
      </c>
      <c r="C14" s="8">
        <v>5</v>
      </c>
      <c r="D14" s="16" t="s">
        <v>38</v>
      </c>
      <c r="E14" s="19" t="s">
        <v>39</v>
      </c>
      <c r="F14" s="9" t="s">
        <v>35</v>
      </c>
      <c r="G14" s="9"/>
    </row>
    <row r="15" spans="1:7" ht="26.25" customHeight="1" x14ac:dyDescent="0.2">
      <c r="A15" s="22"/>
      <c r="B15" s="8" t="s">
        <v>40</v>
      </c>
      <c r="C15" s="8">
        <v>5</v>
      </c>
      <c r="D15" s="16"/>
      <c r="E15" s="20"/>
      <c r="F15" s="9" t="s">
        <v>35</v>
      </c>
      <c r="G15" s="9"/>
    </row>
    <row r="16" spans="1:7" ht="26.25" customHeight="1" x14ac:dyDescent="0.2">
      <c r="A16" s="22"/>
      <c r="B16" s="8" t="s">
        <v>41</v>
      </c>
      <c r="C16" s="8">
        <v>5</v>
      </c>
      <c r="D16" s="16"/>
      <c r="E16" s="20"/>
      <c r="F16" s="9" t="s">
        <v>35</v>
      </c>
      <c r="G16" s="9"/>
    </row>
    <row r="17" spans="1:7" ht="26.25" customHeight="1" x14ac:dyDescent="0.2">
      <c r="A17" s="22"/>
      <c r="B17" s="8" t="s">
        <v>42</v>
      </c>
      <c r="C17" s="8">
        <v>5</v>
      </c>
      <c r="D17" s="16"/>
      <c r="E17" s="20"/>
      <c r="F17" s="9" t="s">
        <v>35</v>
      </c>
      <c r="G17" s="9"/>
    </row>
    <row r="18" spans="1:7" ht="26.25" customHeight="1" x14ac:dyDescent="0.2">
      <c r="A18" s="18"/>
      <c r="B18" s="13" t="s">
        <v>43</v>
      </c>
      <c r="C18" s="8">
        <v>5</v>
      </c>
      <c r="D18" s="16"/>
      <c r="E18" s="20"/>
      <c r="F18" s="9" t="s">
        <v>35</v>
      </c>
      <c r="G18" s="9"/>
    </row>
    <row r="19" spans="1:7" ht="33" customHeight="1" x14ac:dyDescent="0.2">
      <c r="A19" s="17" t="s">
        <v>44</v>
      </c>
      <c r="B19" s="17" t="s">
        <v>45</v>
      </c>
      <c r="C19" s="8">
        <v>10</v>
      </c>
      <c r="D19" s="17" t="s">
        <v>46</v>
      </c>
      <c r="E19" s="20"/>
      <c r="F19" s="9" t="s">
        <v>35</v>
      </c>
      <c r="G19" s="9"/>
    </row>
    <row r="20" spans="1:7" ht="30" customHeight="1" x14ac:dyDescent="0.2">
      <c r="A20" s="18"/>
      <c r="B20" s="18"/>
      <c r="C20" s="8">
        <v>10</v>
      </c>
      <c r="D20" s="18"/>
      <c r="E20" s="21"/>
      <c r="F20" s="9" t="s">
        <v>35</v>
      </c>
      <c r="G20" s="9"/>
    </row>
    <row r="21" spans="1:7" ht="29.25" customHeight="1" x14ac:dyDescent="0.2">
      <c r="A21" s="29" t="s">
        <v>47</v>
      </c>
      <c r="B21" s="30"/>
      <c r="C21" s="30"/>
      <c r="D21" s="30"/>
      <c r="E21" s="31"/>
      <c r="F21" s="28"/>
      <c r="G21" s="9"/>
    </row>
  </sheetData>
  <mergeCells count="15">
    <mergeCell ref="A1:G1"/>
    <mergeCell ref="A2:B2"/>
    <mergeCell ref="C2:D2"/>
    <mergeCell ref="A3:B3"/>
    <mergeCell ref="C3:D3"/>
    <mergeCell ref="E3:F3"/>
    <mergeCell ref="D14:D18"/>
    <mergeCell ref="D19:D20"/>
    <mergeCell ref="E14:E20"/>
    <mergeCell ref="A5:A8"/>
    <mergeCell ref="A9:A13"/>
    <mergeCell ref="A14:A18"/>
    <mergeCell ref="A19:A20"/>
    <mergeCell ref="B19:B20"/>
    <mergeCell ref="A21:E21"/>
  </mergeCells>
  <phoneticPr fontId="9" type="noConversion"/>
  <pageMargins left="0.70866141732283505" right="0.70866141732283505" top="0.74803149606299202" bottom="0.74803149606299202" header="0.31496062992126" footer="0.31496062992126"/>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张丽军</cp:lastModifiedBy>
  <cp:lastPrinted>2023-03-24T01:20:00Z</cp:lastPrinted>
  <dcterms:created xsi:type="dcterms:W3CDTF">2015-06-05T18:19:00Z</dcterms:created>
  <dcterms:modified xsi:type="dcterms:W3CDTF">2025-03-13T01:20:17Z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1FC360DE6EE8413D837AD1133DA03014_13</vt:lpwstr>
  </property>
  <property fmtid="{D5CDD505-2E9C-101B-9397-08002B2CF9AE}" pid="3" name="KSOProductBuildVer">
    <vt:lpwstr>2052-11.1.0.14018</vt:lpwstr>
  </property>
</Properties>
</file>