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效益考核\2023\通知\"/>
    </mc:Choice>
  </mc:AlternateContent>
  <xr:revisionPtr revIDLastSave="0" documentId="13_ncr:1_{1DCBF65A-712B-4940-8381-1DCE86786DF6}" xr6:coauthVersionLast="36" xr6:coauthVersionMax="36" xr10:uidLastSave="{00000000-0000-0000-0000-000000000000}"/>
  <bookViews>
    <workbookView xWindow="0" yWindow="0" windowWidth="28125" windowHeight="1254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<sst xmlns="http://schemas.openxmlformats.org/spreadsheetml/2006/main" count="66" uniqueCount="61">
  <si>
    <t>陕西师范大学大型科研仪器开放共享绩效考核评价表</t>
  </si>
  <si>
    <t>单位：</t>
  </si>
  <si>
    <t>填报人：</t>
  </si>
  <si>
    <r>
      <rPr>
        <b/>
        <sz val="12"/>
        <color theme="1"/>
        <rFont val="华文中宋"/>
        <family val="3"/>
        <charset val="134"/>
      </rPr>
      <t>联系电话：</t>
    </r>
  </si>
  <si>
    <t>资产编号：</t>
  </si>
  <si>
    <t>设备名称：</t>
  </si>
  <si>
    <r>
      <rPr>
        <b/>
        <sz val="12"/>
        <color theme="1"/>
        <rFont val="华文中宋"/>
        <family val="3"/>
        <charset val="134"/>
      </rPr>
      <t>设备原值（万元）：</t>
    </r>
  </si>
  <si>
    <r>
      <rPr>
        <sz val="11"/>
        <color theme="1"/>
        <rFont val="宋体"/>
        <family val="3"/>
        <charset val="134"/>
      </rPr>
      <t>一级指标</t>
    </r>
  </si>
  <si>
    <r>
      <rPr>
        <sz val="11"/>
        <color theme="1"/>
        <rFont val="宋体"/>
        <family val="3"/>
        <charset val="134"/>
      </rPr>
      <t>二级指标</t>
    </r>
  </si>
  <si>
    <r>
      <rPr>
        <sz val="11"/>
        <color theme="1"/>
        <rFont val="宋体"/>
        <family val="3"/>
        <charset val="134"/>
      </rPr>
      <t>分值</t>
    </r>
  </si>
  <si>
    <r>
      <rPr>
        <sz val="11"/>
        <color theme="1"/>
        <rFont val="宋体"/>
        <family val="3"/>
        <charset val="134"/>
      </rPr>
      <t>打分说明</t>
    </r>
  </si>
  <si>
    <r>
      <rPr>
        <sz val="11"/>
        <color theme="1"/>
        <rFont val="宋体"/>
        <family val="3"/>
        <charset val="134"/>
      </rPr>
      <t>打分依据</t>
    </r>
  </si>
  <si>
    <r>
      <rPr>
        <sz val="11"/>
        <color theme="1"/>
        <rFont val="宋体"/>
        <family val="3"/>
        <charset val="134"/>
      </rPr>
      <t>数据</t>
    </r>
  </si>
  <si>
    <r>
      <rPr>
        <sz val="11"/>
        <color theme="1"/>
        <rFont val="宋体"/>
        <family val="3"/>
        <charset val="134"/>
      </rPr>
      <t>自评得分</t>
    </r>
  </si>
  <si>
    <r>
      <rPr>
        <sz val="11"/>
        <color theme="1"/>
        <rFont val="宋体"/>
        <family val="3"/>
        <charset val="134"/>
      </rPr>
      <t>学院打分</t>
    </r>
  </si>
  <si>
    <r>
      <rPr>
        <sz val="11"/>
        <color theme="1"/>
        <rFont val="宋体"/>
        <family val="3"/>
        <charset val="134"/>
      </rPr>
      <t>总体使用情况</t>
    </r>
  </si>
  <si>
    <r>
      <rPr>
        <sz val="11"/>
        <color theme="1"/>
        <rFont val="宋体"/>
        <family val="3"/>
        <charset val="134"/>
      </rPr>
      <t>有效机时</t>
    </r>
  </si>
  <si>
    <r>
      <rPr>
        <sz val="11"/>
        <color theme="1"/>
        <rFont val="宋体"/>
        <family val="3"/>
        <charset val="134"/>
      </rPr>
      <t>实际用于科研、实验、监测、测试等科技活动的总机时，包括必要的开机准备时间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测试时间</t>
    </r>
    <r>
      <rPr>
        <sz val="11"/>
        <color theme="1"/>
        <rFont val="Times New Roman"/>
        <family val="1"/>
      </rPr>
      <t>+</t>
    </r>
    <r>
      <rPr>
        <sz val="11"/>
        <color theme="1"/>
        <rFont val="宋体"/>
        <family val="3"/>
        <charset val="134"/>
      </rPr>
      <t>必须的后处理时间，不包括空载运行时间。加入仪器共享平台的机时以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有效机时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为依据，未加入仪器共享平台的机时以纸质记录为依据。</t>
    </r>
  </si>
  <si>
    <r>
      <rPr>
        <sz val="11"/>
        <color theme="1"/>
        <rFont val="宋体"/>
        <family val="3"/>
        <charset val="134"/>
      </rPr>
      <t>得分</t>
    </r>
    <r>
      <rPr>
        <sz val="11"/>
        <color theme="1"/>
        <rFont val="Times New Roman"/>
        <family val="1"/>
      </rPr>
      <t>=(</t>
    </r>
    <r>
      <rPr>
        <sz val="11"/>
        <color theme="1"/>
        <rFont val="宋体"/>
        <family val="3"/>
        <charset val="134"/>
      </rPr>
      <t>有效机时</t>
    </r>
    <r>
      <rPr>
        <sz val="11"/>
        <color theme="1"/>
        <rFont val="Times New Roman"/>
        <family val="1"/>
      </rPr>
      <t>/1200)×40</t>
    </r>
    <r>
      <rPr>
        <sz val="11"/>
        <color theme="1"/>
        <rFont val="宋体"/>
        <family val="3"/>
        <charset val="134"/>
      </rPr>
      <t>分。最高得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</si>
  <si>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年度服务总收入</t>
    </r>
  </si>
  <si>
    <r>
      <rPr>
        <sz val="11"/>
        <color theme="1"/>
        <rFont val="宋体"/>
        <family val="3"/>
        <charset val="134"/>
      </rPr>
      <t>年度产生的测试费用，来源于仪器共享平台</t>
    </r>
  </si>
  <si>
    <r>
      <rPr>
        <sz val="11"/>
        <color theme="1"/>
        <rFont val="宋体"/>
        <family val="3"/>
        <charset val="134"/>
      </rPr>
      <t>得分</t>
    </r>
    <r>
      <rPr>
        <sz val="11"/>
        <color theme="1"/>
        <rFont val="Times New Roman"/>
        <family val="1"/>
      </rPr>
      <t>=(</t>
    </r>
    <r>
      <rPr>
        <sz val="11"/>
        <color theme="1"/>
        <rFont val="宋体"/>
        <family val="3"/>
        <charset val="134"/>
      </rPr>
      <t>年度服务总收入（万元）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设备原值（万元）</t>
    </r>
    <r>
      <rPr>
        <sz val="11"/>
        <color theme="1"/>
        <rFont val="Times New Roman"/>
        <family val="1"/>
      </rPr>
      <t>)×200</t>
    </r>
    <r>
      <rPr>
        <sz val="11"/>
        <color theme="1"/>
        <rFont val="宋体"/>
        <family val="3"/>
        <charset val="134"/>
      </rPr>
      <t>，最高得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</si>
  <si>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使用次数</t>
    </r>
  </si>
  <si>
    <r>
      <rPr>
        <sz val="11"/>
        <color theme="1"/>
        <rFont val="宋体"/>
        <family val="3"/>
        <charset val="134"/>
      </rPr>
      <t>年度测样次数，不包含空载使用次数。加入仪器共享平台的使用次数以</t>
    </r>
    <r>
      <rPr>
        <sz val="11"/>
        <color theme="1"/>
        <rFont val="Times New Roman"/>
        <family val="1"/>
      </rPr>
      <t>“</t>
    </r>
    <r>
      <rPr>
        <sz val="11"/>
        <rFont val="宋体"/>
        <family val="3"/>
        <charset val="134"/>
      </rPr>
      <t>使用次数（预约</t>
    </r>
    <r>
      <rPr>
        <sz val="11"/>
        <rFont val="Times New Roman"/>
        <family val="1"/>
      </rPr>
      <t>+</t>
    </r>
    <r>
      <rPr>
        <sz val="11"/>
        <rFont val="宋体"/>
        <family val="3"/>
        <charset val="134"/>
      </rPr>
      <t>送样）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为主要依据，未加入仪器共享平台的以纸质记录为主要依据。</t>
    </r>
  </si>
  <si>
    <r>
      <rPr>
        <sz val="11"/>
        <color theme="1"/>
        <rFont val="宋体"/>
        <family val="3"/>
        <charset val="134"/>
      </rPr>
      <t>得分</t>
    </r>
    <r>
      <rPr>
        <sz val="11"/>
        <color theme="1"/>
        <rFont val="Times New Roman"/>
        <family val="1"/>
      </rPr>
      <t>=</t>
    </r>
    <r>
      <rPr>
        <sz val="11"/>
        <color theme="1"/>
        <rFont val="宋体"/>
        <family val="3"/>
        <charset val="134"/>
      </rPr>
      <t>（年使用次数</t>
    </r>
    <r>
      <rPr>
        <sz val="11"/>
        <color theme="1"/>
        <rFont val="Times New Roman"/>
        <family val="1"/>
      </rPr>
      <t>/800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*10</t>
    </r>
    <r>
      <rPr>
        <sz val="11"/>
        <color theme="1"/>
        <rFont val="宋体"/>
        <family val="3"/>
        <charset val="134"/>
      </rPr>
      <t>，最高得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</si>
  <si>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服务课题组数量</t>
    </r>
  </si>
  <si>
    <r>
      <rPr>
        <sz val="11"/>
        <color theme="1"/>
        <rFont val="宋体"/>
        <family val="3"/>
        <charset val="134"/>
      </rPr>
      <t>年度服务校内外课题组数量，加入仪器共享平台的课题组数量以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family val="3"/>
        <charset val="134"/>
      </rPr>
      <t>课题组数量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family val="3"/>
        <charset val="134"/>
      </rPr>
      <t>为主要依据，未加入仪器共享平台的以纸质记录为主要依据。</t>
    </r>
  </si>
  <si>
    <r>
      <rPr>
        <sz val="11"/>
        <color theme="1"/>
        <rFont val="宋体"/>
        <family val="3"/>
        <charset val="134"/>
      </rPr>
      <t>得分</t>
    </r>
    <r>
      <rPr>
        <sz val="11"/>
        <color theme="1"/>
        <rFont val="Times New Roman"/>
        <family val="1"/>
      </rPr>
      <t>=</t>
    </r>
    <r>
      <rPr>
        <sz val="11"/>
        <color theme="1"/>
        <rFont val="宋体"/>
        <family val="3"/>
        <charset val="134"/>
      </rPr>
      <t>（年服务课题组数</t>
    </r>
    <r>
      <rPr>
        <sz val="11"/>
        <color theme="1"/>
        <rFont val="Times New Roman"/>
        <family val="1"/>
      </rPr>
      <t>/30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*10</t>
    </r>
    <r>
      <rPr>
        <sz val="11"/>
        <color theme="1"/>
        <rFont val="宋体"/>
        <family val="3"/>
        <charset val="134"/>
      </rPr>
      <t>，最高得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</si>
  <si>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校外共享情况</t>
    </r>
  </si>
  <si>
    <r>
      <rPr>
        <sz val="11"/>
        <color theme="1"/>
        <rFont val="宋体"/>
        <family val="3"/>
        <charset val="134"/>
      </rPr>
      <t>对外服务机时</t>
    </r>
  </si>
  <si>
    <r>
      <rPr>
        <sz val="11"/>
        <color theme="1"/>
        <rFont val="宋体"/>
        <family val="3"/>
        <charset val="134"/>
      </rPr>
      <t>对校外单位服务的机时，年对外服务机时为</t>
    </r>
    <r>
      <rPr>
        <sz val="11"/>
        <color theme="1"/>
        <rFont val="Times New Roman"/>
        <family val="1"/>
      </rPr>
      <t>200</t>
    </r>
    <r>
      <rPr>
        <sz val="11"/>
        <color theme="1"/>
        <rFont val="宋体"/>
        <family val="3"/>
        <charset val="134"/>
      </rPr>
      <t>小时得满分。</t>
    </r>
  </si>
  <si>
    <r>
      <rPr>
        <sz val="11"/>
        <color theme="1"/>
        <rFont val="宋体"/>
        <family val="3"/>
        <charset val="134"/>
      </rPr>
      <t>得分</t>
    </r>
    <r>
      <rPr>
        <sz val="11"/>
        <color theme="1"/>
        <rFont val="Times New Roman"/>
        <family val="1"/>
      </rPr>
      <t>=</t>
    </r>
    <r>
      <rPr>
        <sz val="11"/>
        <color theme="1"/>
        <rFont val="宋体"/>
        <family val="3"/>
        <charset val="134"/>
      </rPr>
      <t>（对外服务机时</t>
    </r>
    <r>
      <rPr>
        <sz val="11"/>
        <color theme="1"/>
        <rFont val="Times New Roman"/>
        <family val="1"/>
      </rPr>
      <t>/200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*3</t>
    </r>
    <r>
      <rPr>
        <sz val="11"/>
        <color theme="1"/>
        <rFont val="宋体"/>
        <family val="3"/>
        <charset val="134"/>
      </rPr>
      <t>，最高得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</si>
  <si>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共享率</t>
    </r>
  </si>
  <si>
    <r>
      <rPr>
        <sz val="11"/>
        <color theme="1"/>
        <rFont val="宋体"/>
        <family val="3"/>
        <charset val="134"/>
      </rPr>
      <t>校外机时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有效机时的比值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服务校外时间与有效机时比值为</t>
    </r>
    <r>
      <rPr>
        <sz val="11"/>
        <color theme="1"/>
        <rFont val="Times New Roman"/>
        <family val="1"/>
      </rPr>
      <t>1/8</t>
    </r>
    <r>
      <rPr>
        <sz val="11"/>
        <color theme="1"/>
        <rFont val="宋体"/>
        <family val="3"/>
        <charset val="134"/>
      </rPr>
      <t>得满分。</t>
    </r>
  </si>
  <si>
    <r>
      <rPr>
        <sz val="11"/>
        <color theme="1"/>
        <rFont val="宋体"/>
        <family val="3"/>
        <charset val="134"/>
      </rPr>
      <t>得分</t>
    </r>
    <r>
      <rPr>
        <sz val="11"/>
        <color theme="1"/>
        <rFont val="Times New Roman"/>
        <family val="1"/>
      </rPr>
      <t>=(</t>
    </r>
    <r>
      <rPr>
        <sz val="11"/>
        <color theme="1"/>
        <rFont val="宋体"/>
        <family val="3"/>
        <charset val="134"/>
      </rPr>
      <t>对外服务机时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有效机时</t>
    </r>
    <r>
      <rPr>
        <sz val="11"/>
        <color theme="1"/>
        <rFont val="Times New Roman"/>
        <family val="1"/>
      </rPr>
      <t>)*8*2</t>
    </r>
    <r>
      <rPr>
        <sz val="11"/>
        <color theme="1"/>
        <rFont val="宋体"/>
        <family val="3"/>
        <charset val="134"/>
      </rPr>
      <t>分。最高得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</si>
  <si>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校外收入</t>
    </r>
  </si>
  <si>
    <r>
      <rPr>
        <sz val="11"/>
        <color theme="1"/>
        <rFont val="宋体"/>
        <family val="3"/>
        <charset val="134"/>
      </rPr>
      <t>年度产生的对外测试费用，数据来源于发票金额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合同签订内容</t>
    </r>
  </si>
  <si>
    <r>
      <rPr>
        <sz val="11"/>
        <color theme="1"/>
        <rFont val="宋体"/>
        <family val="3"/>
        <charset val="134"/>
      </rPr>
      <t>得分</t>
    </r>
    <r>
      <rPr>
        <sz val="11"/>
        <color theme="1"/>
        <rFont val="Times New Roman"/>
        <family val="1"/>
      </rPr>
      <t>=(</t>
    </r>
    <r>
      <rPr>
        <sz val="11"/>
        <color theme="1"/>
        <rFont val="宋体"/>
        <family val="3"/>
        <charset val="134"/>
      </rPr>
      <t>校外收入（万元）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设备原值（万元）</t>
    </r>
    <r>
      <rPr>
        <sz val="11"/>
        <color theme="1"/>
        <rFont val="Times New Roman"/>
        <family val="1"/>
      </rPr>
      <t>)×500</t>
    </r>
    <r>
      <rPr>
        <sz val="11"/>
        <color theme="1"/>
        <rFont val="宋体"/>
        <family val="3"/>
        <charset val="134"/>
      </rPr>
      <t>，最高得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分</t>
    </r>
  </si>
  <si>
    <r>
      <rPr>
        <sz val="11"/>
        <color theme="1"/>
        <rFont val="宋体"/>
        <family val="3"/>
        <charset val="134"/>
      </rPr>
      <t>日常管理情况</t>
    </r>
  </si>
  <si>
    <r>
      <rPr>
        <sz val="11"/>
        <color theme="1"/>
        <rFont val="宋体"/>
        <family val="3"/>
        <charset val="134"/>
      </rPr>
      <t>加入共享平台情况</t>
    </r>
  </si>
  <si>
    <r>
      <rPr>
        <sz val="11"/>
        <color theme="1"/>
        <rFont val="宋体"/>
        <family val="3"/>
        <charset val="134"/>
      </rPr>
      <t>在仪器共享平台开启预约或送样模式</t>
    </r>
  </si>
  <si>
    <r>
      <rPr>
        <sz val="11"/>
        <color theme="1"/>
        <rFont val="宋体"/>
        <family val="3"/>
        <charset val="134"/>
      </rPr>
      <t>开启得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分，未开启得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分</t>
    </r>
  </si>
  <si>
    <t>开启</t>
  </si>
  <si>
    <r>
      <rPr>
        <sz val="11"/>
        <color theme="1"/>
        <rFont val="宋体"/>
        <family val="3"/>
        <charset val="134"/>
      </rPr>
      <t>培训人数</t>
    </r>
  </si>
  <si>
    <r>
      <rPr>
        <sz val="11"/>
        <color theme="1"/>
        <rFont val="宋体"/>
        <family val="3"/>
        <charset val="134"/>
      </rPr>
      <t>向全校范围内发布培训公告且培训人数超过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人，得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分。</t>
    </r>
  </si>
  <si>
    <r>
      <rPr>
        <sz val="11"/>
        <color theme="1"/>
        <rFont val="宋体"/>
        <family val="3"/>
        <charset val="134"/>
      </rPr>
      <t>得分</t>
    </r>
    <r>
      <rPr>
        <sz val="11"/>
        <color theme="1"/>
        <rFont val="Times New Roman"/>
        <family val="1"/>
      </rPr>
      <t>=</t>
    </r>
    <r>
      <rPr>
        <sz val="11"/>
        <color theme="1"/>
        <rFont val="宋体"/>
        <family val="3"/>
        <charset val="134"/>
      </rPr>
      <t>（年培训人数</t>
    </r>
    <r>
      <rPr>
        <sz val="11"/>
        <color theme="1"/>
        <rFont val="Times New Roman"/>
        <family val="1"/>
      </rPr>
      <t>/20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>*3</t>
    </r>
  </si>
  <si>
    <r>
      <rPr>
        <sz val="11"/>
        <color theme="1"/>
        <rFont val="宋体"/>
        <family val="3"/>
        <charset val="134"/>
      </rPr>
      <t>维护、维修情况</t>
    </r>
  </si>
  <si>
    <r>
      <rPr>
        <sz val="11"/>
        <color theme="1"/>
        <rFont val="宋体"/>
        <family val="3"/>
        <charset val="134"/>
      </rPr>
      <t>附电子或纸质记录</t>
    </r>
  </si>
  <si>
    <r>
      <rPr>
        <sz val="11"/>
        <color theme="1"/>
        <rFont val="宋体"/>
        <family val="3"/>
        <charset val="134"/>
      </rPr>
      <t>该项分值由院级效益考核小组根据设备实际维护情况打分</t>
    </r>
  </si>
  <si>
    <r>
      <rPr>
        <sz val="11"/>
        <color theme="1"/>
        <rFont val="宋体"/>
        <family val="3"/>
        <charset val="134"/>
      </rPr>
      <t>附支撑材料</t>
    </r>
  </si>
  <si>
    <t>/</t>
  </si>
  <si>
    <r>
      <rPr>
        <sz val="11"/>
        <color theme="1"/>
        <rFont val="宋体"/>
        <family val="3"/>
        <charset val="134"/>
      </rPr>
      <t>仪器服务成效</t>
    </r>
  </si>
  <si>
    <r>
      <rPr>
        <sz val="11"/>
        <color theme="1"/>
        <rFont val="宋体"/>
        <family val="3"/>
        <charset val="134"/>
      </rPr>
      <t>校内服务成效</t>
    </r>
  </si>
  <si>
    <r>
      <rPr>
        <sz val="11"/>
        <color theme="1"/>
        <rFont val="宋体"/>
        <family val="3"/>
        <charset val="134"/>
      </rPr>
      <t>支撑校内外单位对国家重大科研任务情况以及相关研究成果的产出、水平和贡献等。（校内、校外分别不少于三个案例）</t>
    </r>
  </si>
  <si>
    <r>
      <rPr>
        <sz val="11"/>
        <color theme="1"/>
        <rFont val="宋体"/>
        <family val="3"/>
        <charset val="134"/>
      </rPr>
      <t>该项分值由院级效益考核小组根据成果水平打分。</t>
    </r>
  </si>
  <si>
    <t>附总结报告及支撑材料</t>
  </si>
  <si>
    <r>
      <rPr>
        <sz val="11"/>
        <color theme="1"/>
        <rFont val="宋体"/>
        <family val="3"/>
        <charset val="134"/>
      </rPr>
      <t>校外服务成效</t>
    </r>
  </si>
  <si>
    <r>
      <rPr>
        <sz val="11"/>
        <color theme="1"/>
        <rFont val="宋体"/>
        <family val="3"/>
        <charset val="134"/>
      </rPr>
      <t>附加分</t>
    </r>
  </si>
  <si>
    <r>
      <rPr>
        <sz val="11"/>
        <color theme="1"/>
        <rFont val="宋体"/>
        <family val="3"/>
        <charset val="134"/>
      </rPr>
      <t>服务成效</t>
    </r>
  </si>
  <si>
    <r>
      <rPr>
        <sz val="11"/>
        <color theme="1"/>
        <rFont val="宋体"/>
        <family val="3"/>
        <charset val="134"/>
      </rPr>
      <t>支撑校内外单位产出</t>
    </r>
    <r>
      <rPr>
        <sz val="11"/>
        <color theme="1"/>
        <rFont val="Times New Roman"/>
        <family val="1"/>
      </rPr>
      <t>T0</t>
    </r>
    <r>
      <rPr>
        <sz val="11"/>
        <color theme="1"/>
        <rFont val="宋体"/>
        <family val="3"/>
        <charset val="134"/>
      </rPr>
      <t>级别业绩，得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分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项；产出</t>
    </r>
    <r>
      <rPr>
        <sz val="11"/>
        <color theme="1"/>
        <rFont val="Times New Roman"/>
        <family val="1"/>
      </rPr>
      <t>T1</t>
    </r>
    <r>
      <rPr>
        <sz val="11"/>
        <color theme="1"/>
        <rFont val="宋体"/>
        <family val="3"/>
        <charset val="134"/>
      </rPr>
      <t>级别业绩，得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分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项。</t>
    </r>
  </si>
  <si>
    <r>
      <rPr>
        <sz val="11"/>
        <color theme="1"/>
        <rFont val="宋体"/>
        <family val="3"/>
        <charset val="134"/>
      </rPr>
      <t>相关说明：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family val="3"/>
        <charset val="134"/>
      </rPr>
      <t>请将评价数据填写至“数据”栏红字处，自评得分将根据公示算出；</t>
    </r>
    <r>
      <rPr>
        <sz val="11"/>
        <color theme="1"/>
        <rFont val="Times New Roman"/>
        <family val="1"/>
      </rPr>
      <t>2.</t>
    </r>
    <r>
      <rPr>
        <sz val="11"/>
        <color theme="1"/>
        <rFont val="宋体"/>
        <family val="3"/>
        <charset val="134"/>
      </rPr>
      <t>学院考核小组负责核查仪器自评得分，如一致无需改动，不一致请填写至“学院打分栏”；</t>
    </r>
    <r>
      <rPr>
        <sz val="11"/>
        <color theme="1"/>
        <rFont val="Times New Roman"/>
        <family val="1"/>
      </rPr>
      <t>3.</t>
    </r>
    <r>
      <rPr>
        <sz val="11"/>
        <color theme="1"/>
        <rFont val="宋体"/>
        <family val="3"/>
        <charset val="134"/>
      </rPr>
      <t>学院考核小组负责对“维护、维修情况”“服务成效”赋分；</t>
    </r>
    <r>
      <rPr>
        <sz val="11"/>
        <color theme="1"/>
        <rFont val="Times New Roman"/>
        <family val="1"/>
      </rPr>
      <t>5.</t>
    </r>
    <r>
      <rPr>
        <sz val="11"/>
        <color theme="1"/>
        <rFont val="宋体"/>
        <family val="3"/>
        <charset val="134"/>
      </rPr>
      <t>如遇任何疑问，请联系各学院实验办主任或仪器平台管理科（</t>
    </r>
    <r>
      <rPr>
        <sz val="11"/>
        <color theme="1"/>
        <rFont val="Times New Roman"/>
        <family val="1"/>
      </rPr>
      <t>029-85310430</t>
    </r>
    <r>
      <rPr>
        <sz val="11"/>
        <color theme="1"/>
        <rFont val="宋体"/>
        <family val="3"/>
        <charset val="134"/>
      </rPr>
      <t>）。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</si>
</sst>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3" x14ac:knownFonts="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b/>
      <sz val="18"/>
      <color theme="1"/>
      <name val="华文中宋"/>
      <family val="3"/>
      <charset val="134"/>
    </font>
    <font>
      <b/>
      <sz val="18"/>
      <color theme="1"/>
      <name val="Times New Roman"/>
      <family val="1"/>
    </font>
    <font>
      <b/>
      <sz val="12"/>
      <color theme="1"/>
      <name val="华文中宋"/>
      <family val="3"/>
      <charset val="134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topLeftCell="A10" workbookViewId="0">
      <selection activeCell="F28" sqref="F28"/>
    </sheetView>
  </sheetViews>
  <sheetFormatPr defaultColWidth="9" defaultRowHeight="15" x14ac:dyDescent="0.25"/>
  <cols>
    <col min="1" max="1" width="8.875" style="1" customWidth="1"/>
    <col min="2" max="2" width="17.125" style="1" customWidth="1"/>
    <col min="3" max="3" width="6" style="1" customWidth="1"/>
    <col min="4" max="4" width="53.5" style="2" customWidth="1"/>
    <col min="5" max="5" width="28" style="2" customWidth="1"/>
    <col min="6" max="6" width="11.875" style="2" customWidth="1"/>
    <col min="7" max="7" width="10.875" style="2" customWidth="1"/>
    <col min="8" max="8" width="10.5" style="2" customWidth="1"/>
    <col min="9" max="16384" width="9" style="3"/>
  </cols>
  <sheetData>
    <row r="1" spans="1:8" s="1" customFormat="1" ht="35.1" customHeight="1" x14ac:dyDescent="0.2">
      <c r="A1" s="13" t="s">
        <v>0</v>
      </c>
      <c r="B1" s="14"/>
      <c r="C1" s="14"/>
      <c r="D1" s="14"/>
      <c r="E1" s="14"/>
      <c r="F1" s="14"/>
      <c r="G1" s="14"/>
      <c r="H1" s="14"/>
    </row>
    <row r="2" spans="1:8" s="2" customFormat="1" ht="23.25" customHeight="1" x14ac:dyDescent="0.25">
      <c r="A2" s="15" t="s">
        <v>1</v>
      </c>
      <c r="B2" s="16"/>
      <c r="C2" s="15" t="s">
        <v>2</v>
      </c>
      <c r="D2" s="16"/>
      <c r="E2" s="4" t="s">
        <v>3</v>
      </c>
      <c r="F2" s="5"/>
      <c r="G2" s="1"/>
      <c r="H2" s="1"/>
    </row>
    <row r="3" spans="1:8" s="2" customFormat="1" ht="32.1" customHeight="1" x14ac:dyDescent="0.25">
      <c r="A3" s="15" t="s">
        <v>4</v>
      </c>
      <c r="B3" s="16"/>
      <c r="C3" s="15" t="s">
        <v>5</v>
      </c>
      <c r="D3" s="16"/>
      <c r="E3" s="4" t="s">
        <v>6</v>
      </c>
      <c r="F3" s="6">
        <v>400</v>
      </c>
      <c r="G3" s="5"/>
      <c r="H3" s="1"/>
    </row>
    <row r="4" spans="1:8" s="1" customFormat="1" ht="22.5" customHeight="1" x14ac:dyDescent="0.2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</row>
    <row r="5" spans="1:8" s="1" customFormat="1" ht="63.75" customHeight="1" x14ac:dyDescent="0.2">
      <c r="A5" s="18" t="s">
        <v>15</v>
      </c>
      <c r="B5" s="7" t="s">
        <v>16</v>
      </c>
      <c r="C5" s="7">
        <v>40</v>
      </c>
      <c r="D5" s="8" t="s">
        <v>17</v>
      </c>
      <c r="E5" s="8" t="s">
        <v>18</v>
      </c>
      <c r="F5" s="9">
        <v>1200</v>
      </c>
      <c r="G5" s="10">
        <f>IF((F5/1200)*40&lt;40,(F5/1200)*40,40)</f>
        <v>40</v>
      </c>
      <c r="H5" s="9"/>
    </row>
    <row r="6" spans="1:8" s="1" customFormat="1" ht="46.5" customHeight="1" x14ac:dyDescent="0.2">
      <c r="A6" s="18"/>
      <c r="B6" s="7" t="s">
        <v>19</v>
      </c>
      <c r="C6" s="7">
        <v>10</v>
      </c>
      <c r="D6" s="7" t="s">
        <v>20</v>
      </c>
      <c r="E6" s="8" t="s">
        <v>21</v>
      </c>
      <c r="F6" s="9">
        <v>40</v>
      </c>
      <c r="G6" s="10">
        <f>IF((F6/F3)*200&lt;10,(F6/F3)*200,10)</f>
        <v>10</v>
      </c>
      <c r="H6" s="9"/>
    </row>
    <row r="7" spans="1:8" s="1" customFormat="1" ht="47.25" customHeight="1" x14ac:dyDescent="0.2">
      <c r="A7" s="18"/>
      <c r="B7" s="7" t="s">
        <v>22</v>
      </c>
      <c r="C7" s="7">
        <v>10</v>
      </c>
      <c r="D7" s="8" t="s">
        <v>23</v>
      </c>
      <c r="E7" s="8" t="s">
        <v>24</v>
      </c>
      <c r="F7" s="9">
        <v>800</v>
      </c>
      <c r="G7" s="10">
        <f>IF((F7/800)*10&lt;10,(F7/800)*10,10)</f>
        <v>10</v>
      </c>
      <c r="H7" s="9"/>
    </row>
    <row r="8" spans="1:8" s="1" customFormat="1" ht="45" customHeight="1" x14ac:dyDescent="0.2">
      <c r="A8" s="18"/>
      <c r="B8" s="7" t="s">
        <v>25</v>
      </c>
      <c r="C8" s="7">
        <v>10</v>
      </c>
      <c r="D8" s="8" t="s">
        <v>26</v>
      </c>
      <c r="E8" s="8" t="s">
        <v>27</v>
      </c>
      <c r="F8" s="9">
        <v>30</v>
      </c>
      <c r="G8" s="10">
        <f>IF((F8/30)*10&lt;10,(F8/30)*10,10)</f>
        <v>10</v>
      </c>
      <c r="H8" s="9"/>
    </row>
    <row r="9" spans="1:8" s="1" customFormat="1" ht="33" customHeight="1" x14ac:dyDescent="0.2">
      <c r="A9" s="18" t="s">
        <v>28</v>
      </c>
      <c r="B9" s="7" t="s">
        <v>29</v>
      </c>
      <c r="C9" s="7">
        <v>3</v>
      </c>
      <c r="D9" s="7" t="s">
        <v>30</v>
      </c>
      <c r="E9" s="8" t="s">
        <v>31</v>
      </c>
      <c r="F9" s="9">
        <v>200</v>
      </c>
      <c r="G9" s="10">
        <f>IF((F9/200)*3&lt;3,(F9/200)*3,3)</f>
        <v>3</v>
      </c>
      <c r="H9" s="9"/>
    </row>
    <row r="10" spans="1:8" s="1" customFormat="1" ht="40.5" customHeight="1" x14ac:dyDescent="0.2">
      <c r="A10" s="18"/>
      <c r="B10" s="7" t="s">
        <v>32</v>
      </c>
      <c r="C10" s="7">
        <v>2</v>
      </c>
      <c r="D10" s="8" t="s">
        <v>33</v>
      </c>
      <c r="E10" s="8" t="s">
        <v>34</v>
      </c>
      <c r="F10" s="9">
        <v>100</v>
      </c>
      <c r="G10" s="10">
        <f>IF((F10/F5)*8*2&lt;1/8,(F10/F5)*8*2,2)</f>
        <v>2</v>
      </c>
      <c r="H10" s="9"/>
    </row>
    <row r="11" spans="1:8" s="1" customFormat="1" ht="42" customHeight="1" x14ac:dyDescent="0.2">
      <c r="A11" s="18"/>
      <c r="B11" s="7" t="s">
        <v>35</v>
      </c>
      <c r="C11" s="7">
        <v>5</v>
      </c>
      <c r="D11" s="8" t="s">
        <v>36</v>
      </c>
      <c r="E11" s="8" t="s">
        <v>37</v>
      </c>
      <c r="F11" s="9">
        <v>10</v>
      </c>
      <c r="G11" s="10">
        <f>IF((F11/F3)*500&lt;5,(F11/F3)*500,5)</f>
        <v>5</v>
      </c>
      <c r="H11" s="9"/>
    </row>
    <row r="12" spans="1:8" s="1" customFormat="1" ht="38.1" customHeight="1" x14ac:dyDescent="0.2">
      <c r="A12" s="18" t="s">
        <v>38</v>
      </c>
      <c r="B12" s="7" t="s">
        <v>39</v>
      </c>
      <c r="C12" s="7">
        <v>2</v>
      </c>
      <c r="D12" s="8" t="s">
        <v>40</v>
      </c>
      <c r="E12" s="8" t="s">
        <v>41</v>
      </c>
      <c r="F12" s="11" t="s">
        <v>42</v>
      </c>
      <c r="G12" s="10">
        <f>IF(F12="开启",2,0)</f>
        <v>2</v>
      </c>
      <c r="H12" s="7"/>
    </row>
    <row r="13" spans="1:8" s="1" customFormat="1" ht="27.75" customHeight="1" x14ac:dyDescent="0.2">
      <c r="A13" s="18"/>
      <c r="B13" s="7" t="s">
        <v>43</v>
      </c>
      <c r="C13" s="7">
        <v>3</v>
      </c>
      <c r="D13" s="8" t="s">
        <v>44</v>
      </c>
      <c r="E13" s="8" t="s">
        <v>45</v>
      </c>
      <c r="F13" s="9">
        <v>20</v>
      </c>
      <c r="G13" s="10">
        <f>IF((F13/20)*3&lt;3,(F13/20)*3,3)</f>
        <v>3</v>
      </c>
      <c r="H13" s="9"/>
    </row>
    <row r="14" spans="1:8" s="1" customFormat="1" ht="36.75" customHeight="1" x14ac:dyDescent="0.2">
      <c r="A14" s="18"/>
      <c r="B14" s="7" t="s">
        <v>46</v>
      </c>
      <c r="C14" s="7">
        <v>5</v>
      </c>
      <c r="D14" s="8" t="s">
        <v>47</v>
      </c>
      <c r="E14" s="8" t="s">
        <v>48</v>
      </c>
      <c r="F14" s="8" t="s">
        <v>49</v>
      </c>
      <c r="G14" s="7" t="s">
        <v>50</v>
      </c>
      <c r="H14" s="7"/>
    </row>
    <row r="15" spans="1:8" s="1" customFormat="1" ht="29.25" customHeight="1" x14ac:dyDescent="0.2">
      <c r="A15" s="18" t="s">
        <v>51</v>
      </c>
      <c r="B15" s="7" t="s">
        <v>52</v>
      </c>
      <c r="C15" s="7">
        <v>5</v>
      </c>
      <c r="D15" s="18" t="s">
        <v>53</v>
      </c>
      <c r="E15" s="18" t="s">
        <v>54</v>
      </c>
      <c r="F15" s="19" t="s">
        <v>55</v>
      </c>
      <c r="G15" s="7" t="s">
        <v>50</v>
      </c>
      <c r="H15" s="7"/>
    </row>
    <row r="16" spans="1:8" s="1" customFormat="1" ht="24.75" customHeight="1" x14ac:dyDescent="0.2">
      <c r="A16" s="18"/>
      <c r="B16" s="7" t="s">
        <v>56</v>
      </c>
      <c r="C16" s="7">
        <v>5</v>
      </c>
      <c r="D16" s="18"/>
      <c r="E16" s="18"/>
      <c r="F16" s="20"/>
      <c r="G16" s="7" t="s">
        <v>50</v>
      </c>
      <c r="H16" s="7"/>
    </row>
    <row r="17" spans="1:8" ht="32.25" customHeight="1" x14ac:dyDescent="0.25">
      <c r="A17" s="7" t="s">
        <v>57</v>
      </c>
      <c r="B17" s="7" t="s">
        <v>58</v>
      </c>
      <c r="C17" s="7" t="s">
        <v>50</v>
      </c>
      <c r="D17" s="8" t="s">
        <v>59</v>
      </c>
      <c r="E17" s="8" t="s">
        <v>54</v>
      </c>
      <c r="F17" s="21"/>
      <c r="G17" s="7" t="s">
        <v>50</v>
      </c>
      <c r="H17" s="12"/>
    </row>
    <row r="18" spans="1:8" ht="65.099999999999994" customHeight="1" x14ac:dyDescent="0.25">
      <c r="A18" s="22" t="s">
        <v>60</v>
      </c>
      <c r="B18" s="17"/>
      <c r="C18" s="17"/>
      <c r="D18" s="17"/>
      <c r="E18" s="17"/>
      <c r="F18" s="17"/>
      <c r="G18" s="17"/>
      <c r="H18" s="17"/>
    </row>
  </sheetData>
  <mergeCells count="13">
    <mergeCell ref="A18:H18"/>
    <mergeCell ref="A5:A8"/>
    <mergeCell ref="A9:A11"/>
    <mergeCell ref="A12:A14"/>
    <mergeCell ref="A15:A16"/>
    <mergeCell ref="D15:D16"/>
    <mergeCell ref="E15:E16"/>
    <mergeCell ref="F15:F17"/>
    <mergeCell ref="A1:H1"/>
    <mergeCell ref="A2:B2"/>
    <mergeCell ref="C2:D2"/>
    <mergeCell ref="A3:B3"/>
    <mergeCell ref="C3:D3"/>
  </mergeCells>
  <phoneticPr fontId="11" type="noConversion"/>
  <dataValidations count="1">
    <dataValidation type="list" allowBlank="1" showInputMessage="1" showErrorMessage="1" sqref="F12" xr:uid="{00000000-0002-0000-0000-000000000000}">
      <formula1>"开启,未开启"</formula1>
    </dataValidation>
  </dataValidations>
  <pageMargins left="0.7" right="0.7" top="0.75" bottom="0.70833333333333304" header="0.3" footer="0.3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张丽军</cp:lastModifiedBy>
  <cp:lastPrinted>2023-03-24T01:20:00Z</cp:lastPrinted>
  <dcterms:created xsi:type="dcterms:W3CDTF">2015-06-05T18:19:00Z</dcterms:created>
  <dcterms:modified xsi:type="dcterms:W3CDTF">2024-05-14T00:35:35Z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7348A77D4364497BABACC01F3655BB60_13</vt:lpwstr>
  </property>
  <property fmtid="{D5CDD505-2E9C-101B-9397-08002B2CF9AE}" pid="3" name="KSOProductBuildVer">
    <vt:lpwstr>2052-11.1.0.14018</vt:lpwstr>
  </property>
</Properties>
</file>